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Downloads\Neue Prüfkataloge\"/>
    </mc:Choice>
  </mc:AlternateContent>
  <bookViews>
    <workbookView xWindow="-120" yWindow="-120" windowWidth="29040" windowHeight="15840"/>
  </bookViews>
  <sheets>
    <sheet name="L19 Prüfkatalog" sheetId="1" r:id="rId1"/>
    <sheet name="Fehlerstatus" sheetId="3" r:id="rId2"/>
    <sheet name="Prüfung valide STNR" sheetId="5" r:id="rId3"/>
    <sheet name="Prüfung valide SVNR" sheetId="6"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 l="1"/>
  <c r="D10" i="6"/>
  <c r="D9" i="6"/>
  <c r="D8" i="6"/>
  <c r="D7" i="6"/>
  <c r="D6" i="6"/>
  <c r="D4" i="6"/>
  <c r="D3" i="6"/>
  <c r="D2" i="6"/>
  <c r="C9" i="5"/>
  <c r="D9" i="5" s="1"/>
  <c r="C8" i="5"/>
  <c r="D8" i="5" s="1"/>
  <c r="C7" i="5"/>
  <c r="D7" i="5" s="1"/>
  <c r="C6" i="5"/>
  <c r="D6" i="5" s="1"/>
  <c r="C5" i="5"/>
  <c r="D5" i="5" s="1"/>
  <c r="C4" i="5"/>
  <c r="D4" i="5" s="1"/>
  <c r="C3" i="5"/>
  <c r="D3" i="5" s="1"/>
  <c r="C2" i="5"/>
  <c r="D2" i="5" s="1"/>
  <c r="D12" i="6" l="1"/>
  <c r="B5" i="6" s="1"/>
  <c r="B10" i="5"/>
</calcChain>
</file>

<file path=xl/sharedStrings.xml><?xml version="1.0" encoding="utf-8"?>
<sst xmlns="http://schemas.openxmlformats.org/spreadsheetml/2006/main" count="148" uniqueCount="90">
  <si>
    <t>Element</t>
  </si>
  <si>
    <t>Fehlertext</t>
  </si>
  <si>
    <t>N</t>
  </si>
  <si>
    <t>P</t>
  </si>
  <si>
    <t>Referenznummer</t>
  </si>
  <si>
    <t>Fehlerstatus</t>
  </si>
  <si>
    <t>REFNR</t>
  </si>
  <si>
    <t>T</t>
  </si>
  <si>
    <t>ELZ</t>
  </si>
  <si>
    <t>ZVR</t>
  </si>
  <si>
    <t>STN</t>
  </si>
  <si>
    <t>GBD</t>
  </si>
  <si>
    <t>PRAE</t>
  </si>
  <si>
    <t>WENN BLZ &gt; ELZ</t>
  </si>
  <si>
    <t>x2</t>
  </si>
  <si>
    <t>Quersumme</t>
  </si>
  <si>
    <t>Prüfziffer</t>
  </si>
  <si>
    <t>SVNR</t>
  </si>
  <si>
    <t>Gwichtung</t>
  </si>
  <si>
    <t>Produkte</t>
  </si>
  <si>
    <t>Summe</t>
  </si>
  <si>
    <t>WENN "Prüfung valide STNR" = false</t>
  </si>
  <si>
    <t>WENN "Prüfung valide SVNR" = false</t>
  </si>
  <si>
    <t>Fehlercode</t>
  </si>
  <si>
    <t>L19_REFNR_001</t>
  </si>
  <si>
    <t>L19_ELZ_001</t>
  </si>
  <si>
    <t>L19_ELZ_002</t>
  </si>
  <si>
    <t>L19_ELZ_003</t>
  </si>
  <si>
    <t>L19_STN_001</t>
  </si>
  <si>
    <t>L19_SVR_001</t>
  </si>
  <si>
    <t>L19_PRAE_001</t>
  </si>
  <si>
    <t>Technischer Fehler</t>
  </si>
  <si>
    <t>Nichtübernahme</t>
  </si>
  <si>
    <t>Langtext</t>
  </si>
  <si>
    <t>Enddatum</t>
  </si>
  <si>
    <t>Pauschale Reiseaufwandsentschädigungen für eine nichtselbständige Tätigkeit gemäß § 3 Abs. 1 Z 16c</t>
  </si>
  <si>
    <t>Die Schemavalidierung ist fehlgeschlagen</t>
  </si>
  <si>
    <t>Die Referenznummer ist nicht zulässig</t>
  </si>
  <si>
    <t>Das Enddatum darf nicht vor dem Beginndatum liegen</t>
  </si>
  <si>
    <t>Das Jahr im Beginndatum muss mit dem Jahr im Enddatum übereinstimmen</t>
  </si>
  <si>
    <t>Die Prüfziffer der Steuernummer ist ungültig</t>
  </si>
  <si>
    <t>Die Prüfziffer der Sozialversicherungsnummer ist ungültig</t>
  </si>
  <si>
    <t>Die Pauschale Reiseaufwandsentschädigung ist zu hoch</t>
  </si>
  <si>
    <t>Die Sozialversicherungsnummer ist ungültig</t>
  </si>
  <si>
    <t>L19_SVR_002</t>
  </si>
  <si>
    <t>WENN Erste zwei Ziffern ungleich (03,04,06,07,08,09,11,12,15,16,18,22,23,29,33,38,
41,46,51,52,53,54,57,59,61,65,67,68,69,71,72,81,82,83,84,90,91,93,97,98)</t>
  </si>
  <si>
    <t>L19_STN_002</t>
  </si>
  <si>
    <t>Die Steuernummer ist ungültig</t>
  </si>
  <si>
    <t>Empfänger Geburtsdatum</t>
  </si>
  <si>
    <t>Empfänger Sozialversicherungsnummer</t>
  </si>
  <si>
    <t>Auszahler Steuernummer</t>
  </si>
  <si>
    <t>Auszahler ZVR-Zahl</t>
  </si>
  <si>
    <t>L19_XSD_001</t>
  </si>
  <si>
    <t>L19_XSD_002</t>
  </si>
  <si>
    <t>Muss vorhanden sein</t>
  </si>
  <si>
    <t>Muss 10stellig sein</t>
  </si>
  <si>
    <t>Muss 9stellig sein</t>
  </si>
  <si>
    <t>SVN</t>
  </si>
  <si>
    <t>Erste Ziffer muss größer als 0 sein</t>
  </si>
  <si>
    <t>Muss vorhanden sein wenn SVN nicht vorhanden ist</t>
  </si>
  <si>
    <t>Muss eine Zahl sein</t>
  </si>
  <si>
    <t>Durch Schemavalidierung abgedeckt</t>
  </si>
  <si>
    <t>Fehlerbeschreibung/Fehlerprüfung</t>
  </si>
  <si>
    <t>WENN Schemavalidierung nicht ok</t>
  </si>
  <si>
    <t>AUSZ</t>
  </si>
  <si>
    <t>EMPF</t>
  </si>
  <si>
    <t>KZLIST</t>
  </si>
  <si>
    <t>WENN Betrag &gt; (720*(Monat[ELZ]-Monat[BLZ]+1))</t>
  </si>
  <si>
    <t>WENN Jahr[BLZ] ungleich Jahr[ELZ]</t>
  </si>
  <si>
    <t>Die Schemaversion ist für diesen Zeitraum nicht zulässig</t>
  </si>
  <si>
    <t>Prüfkatalog
Mitteilung über pauschale Reiseaufwandsentschädigungen für SportlerInnen und SportbetreuerInnen (L19) 
ab Zeitraum 2023
(der Zeitraum zur Bestimmung des Prüfkatalogs wird aus dem Feld BLZ ausgelesen)</t>
  </si>
  <si>
    <t>WENN schon eine Meldung mit gleicher ZVR, Referenznummer, Jahr und mit demselben EinlangDatum existiert (z.B. durch zwei gleiche Referenznummern innerhalb eines Übermittlungspakets)
Anmerkung: Die Referenznummer wird herangezogen, um Korrekturen bzw. Stornos den ursprünglichen zu korrigierenden bzw. zu stornierenden Übermittlungen zuordnen zu können. Daher muss eine auszahlende Stelle für jeden L19 eine innerhalb des Jahres eindeutige Referenznummer vergeben. Soll ein L19 korrigiert oder storniert werden, so muss die Referenznummer der ursprünglichen L19-Übermittlung angegeben werden. Wenn es mehrere Versionen einer L19 gibt, soll immer nur die aktuelle übermittelt werden.</t>
  </si>
  <si>
    <t>WENN Format ungleich (####TTMMJJ, ####TT13JJ, ####TT14JJ, ####TT15JJ, ####TT16JJ)</t>
  </si>
  <si>
    <t>LND</t>
  </si>
  <si>
    <t>L19_LND_001</t>
  </si>
  <si>
    <t>L19_LND_002</t>
  </si>
  <si>
    <t>Das Land des Auszahlers ist ungültig</t>
  </si>
  <si>
    <t>Element Parent</t>
  </si>
  <si>
    <t>L19/L19Storno</t>
  </si>
  <si>
    <t>Land</t>
  </si>
  <si>
    <t>Wenn LND nicht in aktueller ELDA Staatencode-Tabelle nach ISO 3166 Alpha 2 https://www.elda.at/cdscontent/?contentid=10007.838851&amp;portal=eldaportal</t>
  </si>
  <si>
    <t>WENN BLZ &gt;= 2023 und XSD-Schemaversion &lt; 202302
Anmerkung:
Minimale Schemaversion für L19 ab Zeitraum 2023 ist 202302</t>
  </si>
  <si>
    <t>Das Land des Empfängers ist ungültig</t>
  </si>
  <si>
    <t>Prüfhinweis</t>
  </si>
  <si>
    <t>STNR</t>
  </si>
  <si>
    <t>Muss 10stellig sein (ggf. mit führender 0 zu übermitteln)</t>
  </si>
  <si>
    <r>
      <t xml:space="preserve">WENN ELZ </t>
    </r>
    <r>
      <rPr>
        <sz val="12"/>
        <color rgb="FFFF0000"/>
        <rFont val="Calibri"/>
        <family val="2"/>
      </rPr>
      <t>&gt; aktuelles Monat + 2</t>
    </r>
  </si>
  <si>
    <t>Die Übermittlung vor dem Ende des Zeitraums ist unzulässig (Toleranz 2 Monate)</t>
  </si>
  <si>
    <t>Update 10.2024</t>
  </si>
  <si>
    <t>Statusinformation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</si>
</sst>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Calibri"/>
      <family val="2"/>
    </font>
    <font>
      <sz val="12"/>
      <color theme="1"/>
      <name val="Calibri"/>
      <family val="2"/>
    </font>
    <font>
      <b/>
      <sz val="12"/>
      <color theme="1"/>
      <name val="Calibri"/>
      <family val="2"/>
    </font>
    <font>
      <b/>
      <sz val="11"/>
      <color theme="1"/>
      <name val="Calibri"/>
      <family val="2"/>
    </font>
    <font>
      <sz val="11"/>
      <color theme="1"/>
      <name val="Calibri"/>
      <family val="2"/>
    </font>
    <font>
      <b/>
      <sz val="14"/>
      <color theme="1"/>
      <name val="Calibri"/>
      <family val="2"/>
    </font>
    <font>
      <sz val="12"/>
      <color rgb="FFFF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s>
  <borders count="8">
    <border>
      <left/>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21">
    <xf numFmtId="0" fontId="0" fillId="0" borderId="0" xfId="0"/>
    <xf numFmtId="0" fontId="0" fillId="0" borderId="0" xfId="0" applyAlignment="1">
      <alignment wrapText="1"/>
    </xf>
    <xf numFmtId="0" fontId="4" fillId="0" borderId="0" xfId="1"/>
    <xf numFmtId="0" fontId="3" fillId="0" borderId="2" xfId="1" applyFont="1" applyBorder="1"/>
    <xf numFmtId="0" fontId="3" fillId="0" borderId="1" xfId="1" applyFont="1" applyBorder="1"/>
    <xf numFmtId="0" fontId="3" fillId="0" borderId="3" xfId="1" applyFont="1" applyBorder="1"/>
    <xf numFmtId="0" fontId="4" fillId="2" borderId="4" xfId="1" applyFill="1" applyBorder="1"/>
    <xf numFmtId="0" fontId="4" fillId="0" borderId="0" xfId="1" applyAlignment="1">
      <alignment horizontal="right"/>
    </xf>
    <xf numFmtId="0" fontId="3" fillId="0" borderId="5" xfId="1" applyFont="1" applyBorder="1"/>
    <xf numFmtId="0" fontId="4" fillId="3" borderId="6" xfId="1" applyFill="1" applyBorder="1"/>
    <xf numFmtId="0" fontId="4" fillId="2" borderId="6" xfId="1" applyFill="1" applyBorder="1"/>
    <xf numFmtId="0" fontId="3" fillId="4" borderId="2" xfId="1" applyFont="1" applyFill="1" applyBorder="1" applyAlignment="1">
      <alignment horizontal="right"/>
    </xf>
    <xf numFmtId="0" fontId="4" fillId="2" borderId="7" xfId="1" applyFill="1" applyBorder="1"/>
    <xf numFmtId="0" fontId="4" fillId="3" borderId="4" xfId="1" applyFill="1" applyBorder="1"/>
    <xf numFmtId="0" fontId="0" fillId="0" borderId="0" xfId="0" applyNumberFormat="1" applyAlignment="1">
      <alignment wrapText="1"/>
    </xf>
    <xf numFmtId="0" fontId="1" fillId="0" borderId="0" xfId="1" applyFont="1"/>
    <xf numFmtId="0" fontId="0" fillId="0" borderId="0" xfId="1" applyFont="1" applyFill="1"/>
    <xf numFmtId="0" fontId="0" fillId="0" borderId="0" xfId="1" applyFont="1"/>
    <xf numFmtId="0" fontId="5" fillId="0" borderId="0" xfId="0" applyFont="1" applyAlignment="1">
      <alignment horizontal="center" vertical="top" wrapText="1"/>
    </xf>
    <xf numFmtId="0" fontId="2" fillId="2" borderId="0" xfId="0" applyFont="1" applyFill="1" applyBorder="1" applyAlignment="1">
      <alignment horizontal="center"/>
    </xf>
    <xf numFmtId="0" fontId="6" fillId="0" borderId="0" xfId="0" applyFont="1" applyAlignment="1">
      <alignment wrapText="1"/>
    </xf>
  </cellXfs>
  <cellStyles count="2">
    <cellStyle name="Standard" xfId="0" builtinId="0"/>
    <cellStyle name="Standard 2" xfId="1"/>
  </cellStyles>
  <dxfs count="10">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border outline="0">
        <top style="thin">
          <color theme="8" tint="0.39997558519241921"/>
        </top>
      </border>
    </dxf>
    <dxf>
      <font>
        <strike val="0"/>
        <outline val="0"/>
        <shadow val="0"/>
        <u val="none"/>
        <vertAlign val="baseline"/>
        <sz val="12"/>
        <color theme="1"/>
        <name val="Calibri"/>
        <scheme val="none"/>
      </font>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fill>
        <patternFill>
          <bgColor theme="0" tint="-4.9989318521683403E-2"/>
        </patternFill>
      </fill>
    </dxf>
    <dxf>
      <fill>
        <patternFill>
          <bgColor theme="0"/>
        </patternFill>
      </fill>
    </dxf>
    <dxf>
      <font>
        <b/>
        <i val="0"/>
        <color theme="0"/>
      </font>
      <fill>
        <patternFill>
          <bgColor theme="1" tint="0.24994659260841701"/>
        </patternFill>
      </fill>
    </dxf>
    <dxf>
      <border>
        <vertical style="hair">
          <color auto="1"/>
        </vertical>
      </border>
    </dxf>
  </dxfs>
  <tableStyles count="1" defaultTableStyle="TableStyleMedium2" defaultPivotStyle="PivotStyleLight16">
    <tableStyle name="Standardtabelle" pivot="0" count="4">
      <tableStyleElement type="wholeTable" dxfId="9"/>
      <tableStyleElement type="headerRow" dxfId="8"/>
      <tableStyleElement type="firstColumn" dxfId="7"/>
      <tableStyleElement type="first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Tabelle2" displayName="Tabelle2" ref="A6:H19" totalsRowShown="0">
  <autoFilter ref="A6:H19"/>
  <tableColumns count="8">
    <tableColumn id="8" name="Element Parent"/>
    <tableColumn id="1" name="Element"/>
    <tableColumn id="5" name="Langtext" dataDxfId="5"/>
    <tableColumn id="2" name="Fehlerbeschreibung/Fehlerprüfung" dataDxfId="4"/>
    <tableColumn id="3" name="Fehlerstatus"/>
    <tableColumn id="4" name="Fehlercode"/>
    <tableColumn id="7" name="Fehlertext" dataDxfId="0"/>
    <tableColumn id="6" name="Statusinformation"/>
  </tableColumns>
  <tableStyleInfo name="TableStyleMedium6" showFirstColumn="0" showLastColumn="0" showRowStripes="1" showColumnStripes="0"/>
</table>
</file>

<file path=xl/tables/table2.xml><?xml version="1.0" encoding="utf-8"?>
<table xmlns="http://schemas.openxmlformats.org/spreadsheetml/2006/main" id="5" name="Tabelle5" displayName="Tabelle5" ref="A23:D31" totalsRowShown="0" headerRowDxfId="3" tableBorderDxfId="2" headerRowCellStyle="Standard 2">
  <autoFilter ref="A23:D31"/>
  <tableColumns count="4">
    <tableColumn id="4" name="Element Parent"/>
    <tableColumn id="1" name="Element"/>
    <tableColumn id="2" name="Langtext" dataDxfId="1"/>
    <tableColumn id="3" name="Fehlerbeschreibung/Fehlerprüfung"/>
  </tableColumns>
  <tableStyleInfo name="TableStyleMedium14" showFirstColumn="0" showLastColumn="0" showRowStripes="1" showColumnStripes="0"/>
</table>
</file>

<file path=xl/tables/table3.xml><?xml version="1.0" encoding="utf-8"?>
<table xmlns="http://schemas.openxmlformats.org/spreadsheetml/2006/main" id="3" name="Tabelle3" displayName="Tabelle3" ref="A1:B4" totalsRowShown="0">
  <autoFilter ref="A1:B4"/>
  <tableColumns count="2">
    <tableColumn id="1" name="Fehlerstatus"/>
    <tableColumn id="2" name="Langtext"/>
  </tableColumns>
  <tableStyleInfo name="TableStyleMedium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workbookViewId="0">
      <selection activeCell="D14" sqref="D14"/>
    </sheetView>
  </sheetViews>
  <sheetFormatPr baseColWidth="10" defaultRowHeight="15.75" x14ac:dyDescent="0.25"/>
  <cols>
    <col min="1" max="1" width="16.125" bestFit="1" customWidth="1"/>
    <col min="2" max="2" width="9.875" style="1" bestFit="1" customWidth="1"/>
    <col min="3" max="3" width="40.5" bestFit="1" customWidth="1"/>
    <col min="4" max="4" width="70" customWidth="1"/>
    <col min="5" max="5" width="13.25" bestFit="1" customWidth="1"/>
    <col min="6" max="6" width="15.5" bestFit="1" customWidth="1"/>
    <col min="7" max="7" width="63.125" bestFit="1" customWidth="1"/>
    <col min="8" max="8" width="18.625" bestFit="1" customWidth="1"/>
    <col min="9" max="9" width="17.375" customWidth="1"/>
  </cols>
  <sheetData>
    <row r="1" spans="1:8" x14ac:dyDescent="0.25">
      <c r="A1" s="18" t="s">
        <v>70</v>
      </c>
      <c r="B1" s="18"/>
      <c r="C1" s="18"/>
      <c r="D1" s="18"/>
      <c r="E1" s="18"/>
      <c r="F1" s="18"/>
      <c r="G1" s="18"/>
    </row>
    <row r="2" spans="1:8" x14ac:dyDescent="0.25">
      <c r="A2" s="18"/>
      <c r="B2" s="18"/>
      <c r="C2" s="18"/>
      <c r="D2" s="18"/>
      <c r="E2" s="18"/>
      <c r="F2" s="18"/>
      <c r="G2" s="18"/>
    </row>
    <row r="3" spans="1:8" x14ac:dyDescent="0.25">
      <c r="A3" s="18"/>
      <c r="B3" s="18"/>
      <c r="C3" s="18"/>
      <c r="D3" s="18"/>
      <c r="E3" s="18"/>
      <c r="F3" s="18"/>
      <c r="G3" s="18"/>
    </row>
    <row r="4" spans="1:8" x14ac:dyDescent="0.25">
      <c r="A4" s="18"/>
      <c r="B4" s="18"/>
      <c r="C4" s="18"/>
      <c r="D4" s="18"/>
      <c r="E4" s="18"/>
      <c r="F4" s="18"/>
      <c r="G4" s="18"/>
    </row>
    <row r="5" spans="1:8" x14ac:dyDescent="0.25">
      <c r="A5" s="18"/>
      <c r="B5" s="18"/>
      <c r="C5" s="18"/>
      <c r="D5" s="18"/>
      <c r="E5" s="18"/>
      <c r="F5" s="18"/>
      <c r="G5" s="18"/>
    </row>
    <row r="6" spans="1:8" x14ac:dyDescent="0.25">
      <c r="A6" t="s">
        <v>77</v>
      </c>
      <c r="B6" t="s">
        <v>0</v>
      </c>
      <c r="C6" s="1" t="s">
        <v>33</v>
      </c>
      <c r="D6" t="s">
        <v>62</v>
      </c>
      <c r="E6" t="s">
        <v>5</v>
      </c>
      <c r="F6" t="s">
        <v>23</v>
      </c>
      <c r="G6" t="s">
        <v>1</v>
      </c>
      <c r="H6" t="s">
        <v>89</v>
      </c>
    </row>
    <row r="7" spans="1:8" x14ac:dyDescent="0.25">
      <c r="B7"/>
      <c r="C7" s="1"/>
      <c r="D7" s="1" t="s">
        <v>63</v>
      </c>
      <c r="E7" t="s">
        <v>7</v>
      </c>
      <c r="F7" t="s">
        <v>52</v>
      </c>
      <c r="G7" s="1" t="s">
        <v>36</v>
      </c>
    </row>
    <row r="8" spans="1:8" ht="63" x14ac:dyDescent="0.25">
      <c r="B8"/>
      <c r="C8" s="1"/>
      <c r="D8" s="1" t="s">
        <v>81</v>
      </c>
      <c r="E8" t="s">
        <v>7</v>
      </c>
      <c r="F8" t="s">
        <v>53</v>
      </c>
      <c r="G8" s="1" t="s">
        <v>69</v>
      </c>
    </row>
    <row r="9" spans="1:8" ht="173.25" x14ac:dyDescent="0.25">
      <c r="A9" t="s">
        <v>78</v>
      </c>
      <c r="B9" t="s">
        <v>6</v>
      </c>
      <c r="C9" s="1" t="s">
        <v>4</v>
      </c>
      <c r="D9" s="1" t="s">
        <v>71</v>
      </c>
      <c r="E9" t="s">
        <v>2</v>
      </c>
      <c r="F9" t="s">
        <v>24</v>
      </c>
      <c r="G9" s="1" t="s">
        <v>37</v>
      </c>
    </row>
    <row r="10" spans="1:8" ht="31.5" x14ac:dyDescent="0.25">
      <c r="A10" t="s">
        <v>78</v>
      </c>
      <c r="B10" t="s">
        <v>8</v>
      </c>
      <c r="C10" s="1" t="s">
        <v>34</v>
      </c>
      <c r="D10" s="1" t="s">
        <v>86</v>
      </c>
      <c r="E10" t="s">
        <v>2</v>
      </c>
      <c r="F10" t="s">
        <v>25</v>
      </c>
      <c r="G10" s="20" t="s">
        <v>87</v>
      </c>
      <c r="H10" t="s">
        <v>88</v>
      </c>
    </row>
    <row r="11" spans="1:8" x14ac:dyDescent="0.25">
      <c r="A11" t="s">
        <v>78</v>
      </c>
      <c r="B11" t="s">
        <v>8</v>
      </c>
      <c r="C11" s="1" t="s">
        <v>34</v>
      </c>
      <c r="D11" s="1" t="s">
        <v>13</v>
      </c>
      <c r="E11" t="s">
        <v>2</v>
      </c>
      <c r="F11" t="s">
        <v>26</v>
      </c>
      <c r="G11" s="1" t="s">
        <v>38</v>
      </c>
    </row>
    <row r="12" spans="1:8" x14ac:dyDescent="0.25">
      <c r="A12" t="s">
        <v>78</v>
      </c>
      <c r="B12" t="s">
        <v>8</v>
      </c>
      <c r="C12" s="1" t="s">
        <v>34</v>
      </c>
      <c r="D12" s="1" t="s">
        <v>68</v>
      </c>
      <c r="E12" t="s">
        <v>2</v>
      </c>
      <c r="F12" t="s">
        <v>27</v>
      </c>
      <c r="G12" s="1" t="s">
        <v>39</v>
      </c>
    </row>
    <row r="13" spans="1:8" x14ac:dyDescent="0.25">
      <c r="A13" t="s">
        <v>64</v>
      </c>
      <c r="B13" t="s">
        <v>10</v>
      </c>
      <c r="C13" s="1" t="s">
        <v>50</v>
      </c>
      <c r="D13" s="1" t="s">
        <v>21</v>
      </c>
      <c r="E13" t="s">
        <v>2</v>
      </c>
      <c r="F13" t="s">
        <v>28</v>
      </c>
      <c r="G13" s="1" t="s">
        <v>40</v>
      </c>
    </row>
    <row r="14" spans="1:8" ht="47.25" x14ac:dyDescent="0.25">
      <c r="A14" t="s">
        <v>64</v>
      </c>
      <c r="B14" t="s">
        <v>10</v>
      </c>
      <c r="C14" s="1" t="s">
        <v>50</v>
      </c>
      <c r="D14" s="1" t="s">
        <v>45</v>
      </c>
      <c r="E14" t="s">
        <v>2</v>
      </c>
      <c r="F14" t="s">
        <v>46</v>
      </c>
      <c r="G14" s="1" t="s">
        <v>47</v>
      </c>
    </row>
    <row r="15" spans="1:8" ht="31.5" x14ac:dyDescent="0.25">
      <c r="A15" t="s">
        <v>64</v>
      </c>
      <c r="B15" t="s">
        <v>73</v>
      </c>
      <c r="C15" s="14" t="s">
        <v>79</v>
      </c>
      <c r="D15" s="1" t="s">
        <v>80</v>
      </c>
      <c r="E15" t="s">
        <v>2</v>
      </c>
      <c r="F15" t="s">
        <v>74</v>
      </c>
      <c r="G15" s="1" t="s">
        <v>76</v>
      </c>
    </row>
    <row r="16" spans="1:8" x14ac:dyDescent="0.25">
      <c r="A16" t="s">
        <v>65</v>
      </c>
      <c r="B16" t="s">
        <v>57</v>
      </c>
      <c r="C16" s="1" t="s">
        <v>49</v>
      </c>
      <c r="D16" s="1" t="s">
        <v>22</v>
      </c>
      <c r="E16" t="s">
        <v>2</v>
      </c>
      <c r="F16" t="s">
        <v>29</v>
      </c>
      <c r="G16" s="1" t="s">
        <v>41</v>
      </c>
    </row>
    <row r="17" spans="1:7" ht="31.5" x14ac:dyDescent="0.25">
      <c r="A17" t="s">
        <v>65</v>
      </c>
      <c r="B17" t="s">
        <v>57</v>
      </c>
      <c r="C17" s="1" t="s">
        <v>49</v>
      </c>
      <c r="D17" s="1" t="s">
        <v>72</v>
      </c>
      <c r="E17" t="s">
        <v>2</v>
      </c>
      <c r="F17" t="s">
        <v>44</v>
      </c>
      <c r="G17" s="1" t="s">
        <v>43</v>
      </c>
    </row>
    <row r="18" spans="1:7" ht="31.5" x14ac:dyDescent="0.25">
      <c r="A18" t="s">
        <v>65</v>
      </c>
      <c r="B18" t="s">
        <v>73</v>
      </c>
      <c r="C18" s="14" t="s">
        <v>79</v>
      </c>
      <c r="D18" s="1" t="s">
        <v>80</v>
      </c>
      <c r="E18" t="s">
        <v>2</v>
      </c>
      <c r="F18" t="s">
        <v>75</v>
      </c>
      <c r="G18" s="1" t="s">
        <v>82</v>
      </c>
    </row>
    <row r="19" spans="1:7" ht="47.25" x14ac:dyDescent="0.25">
      <c r="A19" t="s">
        <v>66</v>
      </c>
      <c r="B19" t="s">
        <v>12</v>
      </c>
      <c r="C19" s="1" t="s">
        <v>35</v>
      </c>
      <c r="D19" s="1" t="s">
        <v>67</v>
      </c>
      <c r="E19" t="s">
        <v>3</v>
      </c>
      <c r="F19" t="s">
        <v>30</v>
      </c>
      <c r="G19" s="1" t="s">
        <v>42</v>
      </c>
    </row>
    <row r="22" spans="1:7" x14ac:dyDescent="0.25">
      <c r="A22" s="19" t="s">
        <v>61</v>
      </c>
      <c r="B22" s="19"/>
      <c r="C22" s="19"/>
      <c r="D22" s="19"/>
    </row>
    <row r="23" spans="1:7" x14ac:dyDescent="0.25">
      <c r="A23" s="16" t="s">
        <v>77</v>
      </c>
      <c r="B23" s="17" t="s">
        <v>0</v>
      </c>
      <c r="C23" s="15" t="s">
        <v>33</v>
      </c>
      <c r="D23" s="15" t="s">
        <v>62</v>
      </c>
    </row>
    <row r="24" spans="1:7" x14ac:dyDescent="0.25">
      <c r="B24" t="s">
        <v>6</v>
      </c>
      <c r="C24" s="1" t="s">
        <v>4</v>
      </c>
      <c r="D24" t="s">
        <v>54</v>
      </c>
    </row>
    <row r="25" spans="1:7" x14ac:dyDescent="0.25">
      <c r="A25" t="s">
        <v>64</v>
      </c>
      <c r="B25" t="s">
        <v>9</v>
      </c>
      <c r="C25" s="1" t="s">
        <v>51</v>
      </c>
      <c r="D25" t="s">
        <v>54</v>
      </c>
    </row>
    <row r="26" spans="1:7" x14ac:dyDescent="0.25">
      <c r="A26" t="s">
        <v>64</v>
      </c>
      <c r="B26" t="s">
        <v>9</v>
      </c>
      <c r="C26" s="14" t="s">
        <v>51</v>
      </c>
      <c r="D26" t="s">
        <v>85</v>
      </c>
    </row>
    <row r="27" spans="1:7" x14ac:dyDescent="0.25">
      <c r="A27" t="s">
        <v>64</v>
      </c>
      <c r="B27" t="s">
        <v>10</v>
      </c>
      <c r="C27" s="14" t="s">
        <v>50</v>
      </c>
      <c r="D27" t="s">
        <v>56</v>
      </c>
    </row>
    <row r="28" spans="1:7" x14ac:dyDescent="0.25">
      <c r="A28" t="s">
        <v>65</v>
      </c>
      <c r="B28" t="s">
        <v>57</v>
      </c>
      <c r="C28" s="14" t="s">
        <v>49</v>
      </c>
      <c r="D28" t="s">
        <v>55</v>
      </c>
    </row>
    <row r="29" spans="1:7" x14ac:dyDescent="0.25">
      <c r="A29" t="s">
        <v>65</v>
      </c>
      <c r="B29" t="s">
        <v>57</v>
      </c>
      <c r="C29" s="14" t="s">
        <v>49</v>
      </c>
      <c r="D29" t="s">
        <v>58</v>
      </c>
    </row>
    <row r="30" spans="1:7" x14ac:dyDescent="0.25">
      <c r="A30" t="s">
        <v>65</v>
      </c>
      <c r="B30" t="s">
        <v>11</v>
      </c>
      <c r="C30" s="14" t="s">
        <v>48</v>
      </c>
      <c r="D30" t="s">
        <v>59</v>
      </c>
    </row>
    <row r="31" spans="1:7" ht="47.25" x14ac:dyDescent="0.25">
      <c r="A31" t="s">
        <v>66</v>
      </c>
      <c r="B31" t="s">
        <v>12</v>
      </c>
      <c r="C31" s="14" t="s">
        <v>35</v>
      </c>
      <c r="D31" t="s">
        <v>60</v>
      </c>
    </row>
  </sheetData>
  <mergeCells count="2">
    <mergeCell ref="A1:G5"/>
    <mergeCell ref="A22:D22"/>
  </mergeCells>
  <pageMargins left="0.7" right="0.7" top="0.78740157499999996" bottom="0.78740157499999996"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33" sqref="B33"/>
    </sheetView>
  </sheetViews>
  <sheetFormatPr baseColWidth="10" defaultRowHeight="15.75" x14ac:dyDescent="0.25"/>
  <cols>
    <col min="1" max="1" width="15.125" style="1" customWidth="1"/>
    <col min="2" max="2" width="23.75" customWidth="1"/>
  </cols>
  <sheetData>
    <row r="1" spans="1:2" x14ac:dyDescent="0.25">
      <c r="A1" t="s">
        <v>5</v>
      </c>
      <c r="B1" t="s">
        <v>33</v>
      </c>
    </row>
    <row r="2" spans="1:2" x14ac:dyDescent="0.25">
      <c r="A2" t="s">
        <v>3</v>
      </c>
      <c r="B2" t="s">
        <v>83</v>
      </c>
    </row>
    <row r="3" spans="1:2" x14ac:dyDescent="0.25">
      <c r="A3" t="s">
        <v>2</v>
      </c>
      <c r="B3" t="s">
        <v>32</v>
      </c>
    </row>
    <row r="4" spans="1:2" x14ac:dyDescent="0.25">
      <c r="A4" t="s">
        <v>7</v>
      </c>
      <c r="B4" t="s">
        <v>31</v>
      </c>
    </row>
    <row r="6" spans="1:2" x14ac:dyDescent="0.25">
      <c r="A6"/>
    </row>
    <row r="7" spans="1:2" x14ac:dyDescent="0.25">
      <c r="A7"/>
    </row>
    <row r="8" spans="1:2" x14ac:dyDescent="0.25">
      <c r="A8"/>
    </row>
    <row r="9" spans="1:2" x14ac:dyDescent="0.25">
      <c r="A9"/>
    </row>
    <row r="10" spans="1:2" x14ac:dyDescent="0.25">
      <c r="A10"/>
    </row>
    <row r="11" spans="1:2" x14ac:dyDescent="0.25">
      <c r="A11"/>
    </row>
    <row r="12" spans="1:2" x14ac:dyDescent="0.25">
      <c r="A12"/>
    </row>
    <row r="13" spans="1:2" x14ac:dyDescent="0.25">
      <c r="A13"/>
    </row>
    <row r="14" spans="1:2" x14ac:dyDescent="0.25">
      <c r="A14"/>
    </row>
    <row r="15" spans="1:2" x14ac:dyDescent="0.25">
      <c r="A15"/>
    </row>
    <row r="16" spans="1:2"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sheetData>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2" sqref="B2"/>
    </sheetView>
  </sheetViews>
  <sheetFormatPr baseColWidth="10" defaultRowHeight="15" x14ac:dyDescent="0.25"/>
  <cols>
    <col min="1" max="1" width="8.25" style="2" bestFit="1" customWidth="1"/>
    <col min="2" max="2" width="6.875" style="2" bestFit="1" customWidth="1"/>
    <col min="3" max="3" width="2.625" style="2" bestFit="1" customWidth="1"/>
    <col min="4" max="4" width="10.5" style="2" bestFit="1" customWidth="1"/>
    <col min="5" max="16384" width="11" style="2"/>
  </cols>
  <sheetData>
    <row r="1" spans="1:4" x14ac:dyDescent="0.25">
      <c r="B1" s="3" t="s">
        <v>84</v>
      </c>
      <c r="C1" s="4" t="s">
        <v>14</v>
      </c>
      <c r="D1" s="5" t="s">
        <v>15</v>
      </c>
    </row>
    <row r="2" spans="1:4" x14ac:dyDescent="0.25">
      <c r="B2" s="6">
        <v>1</v>
      </c>
      <c r="C2" s="2">
        <f>2*B2</f>
        <v>2</v>
      </c>
      <c r="D2" s="7" t="str">
        <f>IF(C2&gt;=10,MID(C2,1,1)+MID(C2,2,1),MID(C2,1,1))</f>
        <v>2</v>
      </c>
    </row>
    <row r="3" spans="1:4" x14ac:dyDescent="0.25">
      <c r="B3" s="6">
        <v>2</v>
      </c>
      <c r="C3" s="2">
        <f t="shared" ref="C3:C9" si="0">2*B3</f>
        <v>4</v>
      </c>
      <c r="D3" s="7" t="str">
        <f t="shared" ref="D3:D9" si="1">IF(C3&gt;=10,MID(C3,1,1)+MID(C3,2,1),MID(C3,1,1))</f>
        <v>4</v>
      </c>
    </row>
    <row r="4" spans="1:4" x14ac:dyDescent="0.25">
      <c r="B4" s="6">
        <v>3</v>
      </c>
      <c r="C4" s="2">
        <f t="shared" si="0"/>
        <v>6</v>
      </c>
      <c r="D4" s="7" t="str">
        <f t="shared" si="1"/>
        <v>6</v>
      </c>
    </row>
    <row r="5" spans="1:4" x14ac:dyDescent="0.25">
      <c r="B5" s="6">
        <v>4</v>
      </c>
      <c r="C5" s="2">
        <f t="shared" si="0"/>
        <v>8</v>
      </c>
      <c r="D5" s="7" t="str">
        <f t="shared" si="1"/>
        <v>8</v>
      </c>
    </row>
    <row r="6" spans="1:4" x14ac:dyDescent="0.25">
      <c r="B6" s="6">
        <v>5</v>
      </c>
      <c r="C6" s="2">
        <f t="shared" si="0"/>
        <v>10</v>
      </c>
      <c r="D6" s="7">
        <f t="shared" si="1"/>
        <v>1</v>
      </c>
    </row>
    <row r="7" spans="1:4" x14ac:dyDescent="0.25">
      <c r="B7" s="6">
        <v>6</v>
      </c>
      <c r="C7" s="2">
        <f t="shared" si="0"/>
        <v>12</v>
      </c>
      <c r="D7" s="7">
        <f t="shared" si="1"/>
        <v>3</v>
      </c>
    </row>
    <row r="8" spans="1:4" x14ac:dyDescent="0.25">
      <c r="B8" s="6">
        <v>7</v>
      </c>
      <c r="C8" s="2">
        <f t="shared" si="0"/>
        <v>14</v>
      </c>
      <c r="D8" s="7">
        <f t="shared" si="1"/>
        <v>5</v>
      </c>
    </row>
    <row r="9" spans="1:4" x14ac:dyDescent="0.25">
      <c r="B9" s="6">
        <v>8</v>
      </c>
      <c r="C9" s="2">
        <f t="shared" si="0"/>
        <v>16</v>
      </c>
      <c r="D9" s="7">
        <f t="shared" si="1"/>
        <v>7</v>
      </c>
    </row>
    <row r="10" spans="1:4" x14ac:dyDescent="0.25">
      <c r="A10" s="8" t="s">
        <v>16</v>
      </c>
      <c r="B10" s="9">
        <f>MOD(-B2-D3-B4-D5-B6-D7-B8-D9,10)</f>
        <v>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baseColWidth="10" defaultRowHeight="15" x14ac:dyDescent="0.25"/>
  <cols>
    <col min="1" max="1" width="8.25" style="2" bestFit="1" customWidth="1"/>
    <col min="2" max="2" width="5.125" style="2" bestFit="1" customWidth="1"/>
    <col min="3" max="3" width="9.25" style="2" bestFit="1" customWidth="1"/>
    <col min="4" max="4" width="8" style="2" bestFit="1" customWidth="1"/>
    <col min="5" max="16384" width="11" style="2"/>
  </cols>
  <sheetData>
    <row r="1" spans="1:4" x14ac:dyDescent="0.25">
      <c r="B1" s="3" t="s">
        <v>17</v>
      </c>
      <c r="C1" s="4" t="s">
        <v>18</v>
      </c>
      <c r="D1" s="5" t="s">
        <v>19</v>
      </c>
    </row>
    <row r="2" spans="1:4" x14ac:dyDescent="0.25">
      <c r="B2" s="12">
        <v>1</v>
      </c>
      <c r="C2" s="2">
        <v>3</v>
      </c>
      <c r="D2" s="2">
        <f>B2*C2</f>
        <v>3</v>
      </c>
    </row>
    <row r="3" spans="1:4" x14ac:dyDescent="0.25">
      <c r="B3" s="6">
        <v>2</v>
      </c>
      <c r="C3" s="2">
        <v>7</v>
      </c>
      <c r="D3" s="2">
        <f t="shared" ref="D3:D11" si="0">B3*C3</f>
        <v>14</v>
      </c>
    </row>
    <row r="4" spans="1:4" x14ac:dyDescent="0.25">
      <c r="B4" s="6">
        <v>3</v>
      </c>
      <c r="C4" s="2">
        <v>9</v>
      </c>
      <c r="D4" s="2">
        <f t="shared" si="0"/>
        <v>27</v>
      </c>
    </row>
    <row r="5" spans="1:4" x14ac:dyDescent="0.25">
      <c r="A5" s="11" t="s">
        <v>16</v>
      </c>
      <c r="B5" s="13">
        <f>MOD(D12,11)</f>
        <v>6</v>
      </c>
    </row>
    <row r="6" spans="1:4" x14ac:dyDescent="0.25">
      <c r="B6" s="6">
        <v>4</v>
      </c>
      <c r="C6" s="2">
        <v>5</v>
      </c>
      <c r="D6" s="2">
        <f t="shared" si="0"/>
        <v>20</v>
      </c>
    </row>
    <row r="7" spans="1:4" x14ac:dyDescent="0.25">
      <c r="B7" s="6">
        <v>5</v>
      </c>
      <c r="C7" s="2">
        <v>8</v>
      </c>
      <c r="D7" s="2">
        <f t="shared" si="0"/>
        <v>40</v>
      </c>
    </row>
    <row r="8" spans="1:4" x14ac:dyDescent="0.25">
      <c r="B8" s="6">
        <v>6</v>
      </c>
      <c r="C8" s="2">
        <v>4</v>
      </c>
      <c r="D8" s="2">
        <f t="shared" si="0"/>
        <v>24</v>
      </c>
    </row>
    <row r="9" spans="1:4" x14ac:dyDescent="0.25">
      <c r="B9" s="6">
        <v>7</v>
      </c>
      <c r="C9" s="2">
        <v>2</v>
      </c>
      <c r="D9" s="2">
        <f t="shared" si="0"/>
        <v>14</v>
      </c>
    </row>
    <row r="10" spans="1:4" x14ac:dyDescent="0.25">
      <c r="B10" s="6">
        <v>8</v>
      </c>
      <c r="C10" s="2">
        <v>1</v>
      </c>
      <c r="D10" s="2">
        <f t="shared" si="0"/>
        <v>8</v>
      </c>
    </row>
    <row r="11" spans="1:4" x14ac:dyDescent="0.25">
      <c r="B11" s="10">
        <v>9</v>
      </c>
      <c r="C11" s="2">
        <v>6</v>
      </c>
      <c r="D11" s="2">
        <f t="shared" si="0"/>
        <v>54</v>
      </c>
    </row>
    <row r="12" spans="1:4" x14ac:dyDescent="0.25">
      <c r="C12" s="2" t="s">
        <v>20</v>
      </c>
      <c r="D12" s="2">
        <f>SUM(D2:D4,D6:D11)</f>
        <v>204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L19 Prüfkatalog</vt:lpstr>
      <vt:lpstr>Fehlerstatus</vt:lpstr>
      <vt:lpstr>Prüfung valide STNR</vt:lpstr>
      <vt:lpstr>Prüfung valide SVNR</vt:lpstr>
    </vt:vector>
  </TitlesOfParts>
  <Company>BMF Infra2019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Fürmann Andreas</dc:creator>
  <cp:lastModifiedBy>Fürmann Andreas</cp:lastModifiedBy>
  <dcterms:created xsi:type="dcterms:W3CDTF">2023-10-23T14:45:47Z</dcterms:created>
  <dcterms:modified xsi:type="dcterms:W3CDTF">2024-10-11T06:20:10Z</dcterms:modified>
</cp:coreProperties>
</file>